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специальные\Product Marketing\ВЕНТ\15.Маркетинг\Лендинг RONA\"/>
    </mc:Choice>
  </mc:AlternateContent>
  <xr:revisionPtr revIDLastSave="0" documentId="13_ncr:1_{F751F541-040E-433E-B064-478F56BB301E}" xr6:coauthVersionLast="47" xr6:coauthVersionMax="47" xr10:uidLastSave="{00000000-0000-0000-0000-000000000000}"/>
  <bookViews>
    <workbookView xWindow="-120" yWindow="-120" windowWidth="29040" windowHeight="15840" xr2:uid="{BF25D80B-1955-494A-8285-B8CF88AB9154}"/>
  </bookViews>
  <sheets>
    <sheet name="Комп. ПВ уст-ки" sheetId="1" r:id="rId1"/>
  </sheets>
  <externalReferences>
    <externalReference r:id="rId2"/>
  </externalReferences>
  <definedNames>
    <definedName name="_xlnm._FilterDatabase" localSheetId="0" hidden="1">'Комп. ПВ уст-ки'!$A$1:$A$49</definedName>
    <definedName name="_xlnm.Print_Area" localSheetId="0">'Комп. ПВ уст-ки'!$A$1:$M$49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1" l="1"/>
  <c r="M45" i="1"/>
  <c r="M44" i="1"/>
  <c r="M43" i="1"/>
  <c r="M42" i="1"/>
  <c r="M41" i="1"/>
  <c r="H41" i="1"/>
  <c r="M40" i="1"/>
  <c r="M37" i="1"/>
  <c r="M36" i="1"/>
  <c r="M35" i="1"/>
  <c r="M34" i="1"/>
  <c r="M33" i="1"/>
  <c r="M32" i="1"/>
  <c r="M31" i="1"/>
  <c r="M28" i="1"/>
  <c r="M27" i="1"/>
  <c r="M26" i="1"/>
  <c r="M25" i="1"/>
  <c r="M24" i="1"/>
  <c r="M23" i="1"/>
  <c r="M22" i="1"/>
  <c r="M19" i="1"/>
  <c r="M18" i="1"/>
  <c r="M17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<sst xmlns="http://schemas.openxmlformats.org/spreadsheetml/2006/main" count="221" uniqueCount="103">
  <si>
    <t>Генеральный дистрибьютор климатического оборудования ENERGOLUX на территории РФ – компания  «СЕВЕРКОН». +7 (495) 132-45-86 www.severcon.ru</t>
  </si>
  <si>
    <t>КОМПАКТНЫЕ ПРИТОЧНО-ВЫТЯЖНЫЕ УСТАНОВКИ</t>
  </si>
  <si>
    <t>Приточно-вытяжные установки с мембранным рекуператором RONA</t>
  </si>
  <si>
    <t>НОВИНКА</t>
  </si>
  <si>
    <t>Модель</t>
  </si>
  <si>
    <t>Общая потребляемая мощность, кВт</t>
  </si>
  <si>
    <t>Электропитание, В/Гц/ф</t>
  </si>
  <si>
    <t xml:space="preserve">Уровень звук. давл. к окруж. (низ./сред./выс. скорости), дБ(А) </t>
  </si>
  <si>
    <t>Присоединительный размер, мм</t>
  </si>
  <si>
    <t>Габариты ВхШхГ, мм
(без упаковки)</t>
  </si>
  <si>
    <t>Вес, кг
(без упаковки)</t>
  </si>
  <si>
    <t>Статус</t>
  </si>
  <si>
    <t>Розница</t>
  </si>
  <si>
    <t>МРЦ</t>
  </si>
  <si>
    <t>Ваша специальная цена</t>
  </si>
  <si>
    <t>СК00007365</t>
  </si>
  <si>
    <t>Rona SRME 180 H1</t>
  </si>
  <si>
    <t>230/50/1</t>
  </si>
  <si>
    <t>23/31/31,5</t>
  </si>
  <si>
    <t>220х685х860</t>
  </si>
  <si>
    <t>Заказное</t>
  </si>
  <si>
    <t>СК00007366</t>
  </si>
  <si>
    <t>Rona SRME 290 H1</t>
  </si>
  <si>
    <t>26,5/33,5/34</t>
  </si>
  <si>
    <t>220х700х930</t>
  </si>
  <si>
    <t>Склад</t>
  </si>
  <si>
    <t>СК00007367</t>
  </si>
  <si>
    <t>Rona SRME 380 H1</t>
  </si>
  <si>
    <t>31/36,5/37</t>
  </si>
  <si>
    <t>230х820х1070</t>
  </si>
  <si>
    <t>СК00007368</t>
  </si>
  <si>
    <t>Rona SRME 690 H1</t>
  </si>
  <si>
    <t>29/35/40</t>
  </si>
  <si>
    <t>280х902х867</t>
  </si>
  <si>
    <t>СК00007369</t>
  </si>
  <si>
    <t>Rona SRME 910 H1</t>
  </si>
  <si>
    <t>34/39/41</t>
  </si>
  <si>
    <t>388х884х1134</t>
  </si>
  <si>
    <t>СК00007370</t>
  </si>
  <si>
    <t>Rona SRME 1200 H1</t>
  </si>
  <si>
    <t>34/38/42</t>
  </si>
  <si>
    <t>388х1134х1134</t>
  </si>
  <si>
    <t>СК00007371</t>
  </si>
  <si>
    <t>Rona SRME 1410 H1 </t>
  </si>
  <si>
    <t>38/41/43</t>
  </si>
  <si>
    <t>388х1243х1193</t>
  </si>
  <si>
    <t>Дополнительные аксессуары</t>
  </si>
  <si>
    <t>Код</t>
  </si>
  <si>
    <t>Описание</t>
  </si>
  <si>
    <t>Тип датчика</t>
  </si>
  <si>
    <t xml:space="preserve">Диапозон работы </t>
  </si>
  <si>
    <t>СК00007372</t>
  </si>
  <si>
    <t>SRCO2H1 </t>
  </si>
  <si>
    <t>Датчик CO2</t>
  </si>
  <si>
    <t>Комнатный</t>
  </si>
  <si>
    <t>400-2000 ppm</t>
  </si>
  <si>
    <t>СК00007373</t>
  </si>
  <si>
    <t>SRHDH1 </t>
  </si>
  <si>
    <t>Датчик влажности</t>
  </si>
  <si>
    <t>5%...95%</t>
  </si>
  <si>
    <t>СК00007374</t>
  </si>
  <si>
    <t>SRWC01H1 </t>
  </si>
  <si>
    <t xml:space="preserve">Пульт управления с ЖК дисплеем Touch Screen </t>
  </si>
  <si>
    <t>Рекомендуемые предварительные нагреватели при Тнар. воздуха -28 °С</t>
  </si>
  <si>
    <t>Модель установки</t>
  </si>
  <si>
    <t>Потребляемая мощность, кВт</t>
  </si>
  <si>
    <t>Номинальный ток, А</t>
  </si>
  <si>
    <t>Минимальный расход воздуха, м³/ч</t>
  </si>
  <si>
    <t>СК00000789</t>
  </si>
  <si>
    <t>SHCE 100-0,6/1</t>
  </si>
  <si>
    <t>для Rona SRME 180 H1</t>
  </si>
  <si>
    <t>СК00000792</t>
  </si>
  <si>
    <t>SHCE 160-1,2/1</t>
  </si>
  <si>
    <t>для Rona SRME 290 H1</t>
  </si>
  <si>
    <t>СК00000793</t>
  </si>
  <si>
    <t>SHCE 160-2,4/1</t>
  </si>
  <si>
    <t>для Rona SRME 380 H1</t>
  </si>
  <si>
    <t>СК00000799</t>
  </si>
  <si>
    <t>SHCE 200-3,0/1</t>
  </si>
  <si>
    <t>для Rona SRME 690 H1</t>
  </si>
  <si>
    <t>СК00000803</t>
  </si>
  <si>
    <t>SHCE 250-3,0/1</t>
  </si>
  <si>
    <t>для Rona SRME 910 H1</t>
  </si>
  <si>
    <t>СК00000804</t>
  </si>
  <si>
    <t>SHCE 250-6,0/2</t>
  </si>
  <si>
    <t>для Rona SRME 1200 H1</t>
  </si>
  <si>
    <t>400/50/2</t>
  </si>
  <si>
    <t>для Rona SRME 1410 H1 </t>
  </si>
  <si>
    <t>Рекомендуемые предварительные нагреватели при Тнар. воздуха -35 °С</t>
  </si>
  <si>
    <t>СК00004789</t>
  </si>
  <si>
    <t>SHCE 100-1,8/1</t>
  </si>
  <si>
    <t>СК00000800</t>
  </si>
  <si>
    <t>SHCE 200-5,0/2</t>
  </si>
  <si>
    <t>СК00000806</t>
  </si>
  <si>
    <t>SHCE 250-9,0/3</t>
  </si>
  <si>
    <t>400/50/3</t>
  </si>
  <si>
    <t>Рекомендуемые предварительные нагреватели при Тнар. воздуха -40 °С</t>
  </si>
  <si>
    <t>СК00000794</t>
  </si>
  <si>
    <t>SHCE 160-3,0/1</t>
  </si>
  <si>
    <t>СК00000801</t>
  </si>
  <si>
    <t>SHCE 200-6,0/2</t>
  </si>
  <si>
    <t>СК00000807</t>
  </si>
  <si>
    <t>SHCE 250-12,0/3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</si>
</sst>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164" formatCode="_-* #,##0\ &quot;₽&quot;_-;\-* #,##0\ &quot;₽&quot;_-;_-* &quot;-&quot;??\ &quot;₽&quot;_-;_-@_-"/>
    <numFmt numFmtId="165" formatCode="_-* #,##0\ [$₽-419]_-;\-* #,##0\ [$₽-419]_-;_-* &quot;-&quot;??\ [$₽-419]_-;_-@_-"/>
    <numFmt numFmtId="166" formatCode="_-[$$-409]* #,##0_ ;_-[$$-409]* \-#,##0\ ;_-[$$-409]* &quot;-&quot;??_ ;_-@_ "/>
    <numFmt numFmtId="167" formatCode="0.0"/>
  </numFmts>
  <fonts count="21" x14ac:knownFonts="1">
    <font>
      <sz val="11"/>
      <color rgb="FF000000"/>
      <name val="Calibri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24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</font>
    <font>
      <b/>
      <sz val="13"/>
      <color theme="0"/>
      <name val="Calibri"/>
      <family val="2"/>
      <charset val="204"/>
    </font>
    <font>
      <sz val="11"/>
      <color theme="1" tint="0.249977111117893"/>
      <name val="Calibri"/>
      <family val="2"/>
      <charset val="204"/>
    </font>
    <font>
      <sz val="12"/>
      <name val="Arial"/>
      <family val="2"/>
      <charset val="204"/>
    </font>
    <font>
      <sz val="16"/>
      <name val="Calibri"/>
      <family val="2"/>
      <charset val="204"/>
      <scheme val="minor"/>
    </font>
    <font>
      <b/>
      <sz val="14"/>
      <color rgb="FFF20000"/>
      <name val="Arial Cyr"/>
      <charset val="204"/>
    </font>
    <font>
      <b/>
      <sz val="14"/>
      <color theme="0"/>
      <name val="Calibri"/>
      <family val="2"/>
      <charset val="204"/>
    </font>
    <font>
      <sz val="14"/>
      <color theme="1" tint="0.249977111117893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2" tint="-0.74999237037263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84F5F"/>
        <bgColor indexed="64"/>
      </patternFill>
    </fill>
    <fill>
      <patternFill patternType="solid">
        <fgColor rgb="FFF2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 tint="-0.14999847407452621"/>
        <bgColor indexed="41"/>
      </patternFill>
    </fill>
  </fills>
  <borders count="10">
    <border>
      <left/>
      <right/>
      <top/>
      <bottom/>
      <diagonal/>
    </border>
    <border>
      <left/>
      <right style="thin">
        <color theme="2" tint="-0.24994659260841701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6" fillId="0" borderId="0"/>
    <xf numFmtId="0" fontId="19" fillId="0" borderId="0"/>
  </cellStyleXfs>
  <cellXfs count="61">
    <xf numFmtId="0" fontId="0" fillId="0" borderId="0" xfId="0"/>
    <xf numFmtId="0" fontId="4" fillId="2" borderId="0" xfId="2" applyFont="1" applyFill="1" applyAlignment="1">
      <alignment vertical="center"/>
    </xf>
    <xf numFmtId="0" fontId="5" fillId="2" borderId="0" xfId="2" applyFont="1" applyFill="1"/>
    <xf numFmtId="0" fontId="3" fillId="2" borderId="0" xfId="2" applyFill="1"/>
    <xf numFmtId="0" fontId="3" fillId="2" borderId="0" xfId="2" applyFill="1" applyAlignment="1">
      <alignment horizontal="center" vertical="center"/>
    </xf>
    <xf numFmtId="0" fontId="3" fillId="0" borderId="0" xfId="2"/>
    <xf numFmtId="0" fontId="7" fillId="3" borderId="0" xfId="3" applyFont="1" applyFill="1"/>
    <xf numFmtId="0" fontId="7" fillId="3" borderId="0" xfId="3" applyFont="1" applyFill="1" applyAlignment="1">
      <alignment horizontal="center" vertical="center"/>
    </xf>
    <xf numFmtId="0" fontId="8" fillId="3" borderId="0" xfId="3" applyFont="1" applyFill="1" applyAlignment="1">
      <alignment horizontal="right" vertical="center"/>
    </xf>
    <xf numFmtId="0" fontId="7" fillId="4" borderId="0" xfId="3" applyFont="1" applyFill="1"/>
    <xf numFmtId="0" fontId="6" fillId="4" borderId="0" xfId="3" applyFill="1"/>
    <xf numFmtId="0" fontId="6" fillId="4" borderId="0" xfId="3" applyFill="1" applyAlignment="1">
      <alignment horizontal="center" vertical="center"/>
    </xf>
    <xf numFmtId="0" fontId="9" fillId="5" borderId="0" xfId="2" applyFont="1" applyFill="1" applyAlignment="1">
      <alignment vertical="center"/>
    </xf>
    <xf numFmtId="0" fontId="10" fillId="5" borderId="0" xfId="2" applyFont="1" applyFill="1" applyAlignment="1">
      <alignment vertical="center"/>
    </xf>
    <xf numFmtId="0" fontId="10" fillId="5" borderId="0" xfId="2" applyFont="1" applyFill="1" applyAlignment="1">
      <alignment horizontal="center" vertical="center"/>
    </xf>
    <xf numFmtId="0" fontId="9" fillId="6" borderId="0" xfId="2" applyFont="1" applyFill="1" applyAlignment="1">
      <alignment horizontal="right" vertical="center"/>
    </xf>
    <xf numFmtId="0" fontId="11" fillId="0" borderId="0" xfId="2" applyFont="1"/>
    <xf numFmtId="0" fontId="12" fillId="7" borderId="0" xfId="3" applyFont="1" applyFill="1" applyAlignment="1">
      <alignment horizontal="left" vertical="center"/>
    </xf>
    <xf numFmtId="0" fontId="6" fillId="4" borderId="0" xfId="3" applyFill="1" applyAlignment="1">
      <alignment vertical="center"/>
    </xf>
    <xf numFmtId="0" fontId="13" fillId="4" borderId="0" xfId="3" applyFont="1" applyFill="1" applyAlignment="1">
      <alignment vertical="center"/>
    </xf>
    <xf numFmtId="0" fontId="14" fillId="4" borderId="0" xfId="3" applyFont="1" applyFill="1" applyAlignment="1">
      <alignment horizontal="center" vertical="center"/>
    </xf>
    <xf numFmtId="0" fontId="15" fillId="5" borderId="0" xfId="2" applyFont="1" applyFill="1" applyAlignment="1">
      <alignment vertical="center"/>
    </xf>
    <xf numFmtId="0" fontId="15" fillId="5" borderId="0" xfId="2" applyFont="1" applyFill="1" applyAlignment="1">
      <alignment horizontal="center" vertical="center"/>
    </xf>
    <xf numFmtId="0" fontId="16" fillId="0" borderId="0" xfId="2" applyFont="1"/>
    <xf numFmtId="0" fontId="4" fillId="8" borderId="1" xfId="2" applyFont="1" applyFill="1" applyBorder="1" applyAlignment="1">
      <alignment horizontal="center" vertical="center" wrapText="1"/>
    </xf>
    <xf numFmtId="0" fontId="4" fillId="8" borderId="0" xfId="2" applyFont="1" applyFill="1" applyAlignment="1">
      <alignment horizontal="center" vertical="center" wrapText="1"/>
    </xf>
    <xf numFmtId="0" fontId="17" fillId="4" borderId="0" xfId="3" applyFont="1" applyFill="1"/>
    <xf numFmtId="0" fontId="2" fillId="8" borderId="2" xfId="0" applyFont="1" applyFill="1" applyBorder="1" applyAlignment="1" applyProtection="1">
      <alignment horizontal="center" vertical="center" wrapText="1" shrinkToFit="1"/>
      <protection hidden="1"/>
    </xf>
    <xf numFmtId="0" fontId="1" fillId="4" borderId="3" xfId="0" applyFont="1" applyFill="1" applyBorder="1" applyAlignment="1">
      <alignment horizontal="center" vertical="center"/>
    </xf>
    <xf numFmtId="0" fontId="18" fillId="9" borderId="3" xfId="0" applyFont="1" applyFill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0" fontId="20" fillId="0" borderId="4" xfId="4" applyFont="1" applyBorder="1" applyAlignment="1">
      <alignment horizontal="center" vertical="center" wrapText="1"/>
    </xf>
    <xf numFmtId="0" fontId="20" fillId="0" borderId="5" xfId="4" applyFont="1" applyBorder="1" applyAlignment="1">
      <alignment horizontal="center" vertical="center" wrapText="1"/>
    </xf>
    <xf numFmtId="0" fontId="20" fillId="0" borderId="3" xfId="4" quotePrefix="1" applyFont="1" applyBorder="1" applyAlignment="1">
      <alignment horizontal="center" vertical="center" wrapText="1"/>
    </xf>
    <xf numFmtId="164" fontId="18" fillId="4" borderId="3" xfId="1" applyNumberFormat="1" applyFont="1" applyFill="1" applyBorder="1" applyAlignment="1">
      <alignment horizontal="center" vertical="center"/>
    </xf>
    <xf numFmtId="165" fontId="2" fillId="8" borderId="2" xfId="1" applyNumberFormat="1" applyFont="1" applyFill="1" applyBorder="1" applyAlignment="1" applyProtection="1">
      <alignment horizontal="center" vertical="center"/>
      <protection hidden="1"/>
    </xf>
    <xf numFmtId="166" fontId="6" fillId="4" borderId="0" xfId="3" applyNumberFormat="1" applyFill="1"/>
    <xf numFmtId="0" fontId="18" fillId="10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8" borderId="3" xfId="2" applyFont="1" applyFill="1" applyBorder="1" applyAlignment="1">
      <alignment horizontal="center" vertical="center" wrapText="1"/>
    </xf>
    <xf numFmtId="0" fontId="4" fillId="8" borderId="6" xfId="2" applyFont="1" applyFill="1" applyBorder="1" applyAlignment="1">
      <alignment horizontal="center" vertical="center" wrapText="1"/>
    </xf>
    <xf numFmtId="165" fontId="18" fillId="4" borderId="0" xfId="1" applyNumberFormat="1" applyFont="1" applyFill="1" applyBorder="1" applyAlignment="1">
      <alignment horizontal="center" vertical="center"/>
    </xf>
    <xf numFmtId="166" fontId="18" fillId="4" borderId="0" xfId="1" applyNumberFormat="1" applyFont="1" applyFill="1" applyBorder="1" applyAlignment="1">
      <alignment horizontal="center" vertical="center"/>
    </xf>
    <xf numFmtId="164" fontId="2" fillId="8" borderId="2" xfId="1" applyNumberFormat="1" applyFont="1" applyFill="1" applyBorder="1" applyAlignment="1" applyProtection="1">
      <alignment horizontal="center" vertical="center"/>
      <protection hidden="1"/>
    </xf>
    <xf numFmtId="1" fontId="20" fillId="0" borderId="5" xfId="4" applyNumberFormat="1" applyFont="1" applyBorder="1" applyAlignment="1">
      <alignment horizontal="center" vertical="center" wrapText="1"/>
    </xf>
    <xf numFmtId="1" fontId="20" fillId="0" borderId="3" xfId="4" applyNumberFormat="1" applyFont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 wrapText="1"/>
    </xf>
    <xf numFmtId="167" fontId="20" fillId="0" borderId="4" xfId="4" applyNumberFormat="1" applyFont="1" applyBorder="1" applyAlignment="1">
      <alignment horizontal="center" vertical="center" wrapText="1"/>
    </xf>
    <xf numFmtId="167" fontId="20" fillId="0" borderId="5" xfId="4" applyNumberFormat="1" applyFont="1" applyBorder="1" applyAlignment="1">
      <alignment horizontal="center" vertical="center" wrapText="1"/>
    </xf>
    <xf numFmtId="0" fontId="6" fillId="2" borderId="0" xfId="3" applyFill="1"/>
    <xf numFmtId="0" fontId="6" fillId="2" borderId="0" xfId="3" applyFill="1" applyAlignment="1">
      <alignment horizontal="center" vertical="center"/>
    </xf>
    <xf numFmtId="0" fontId="20" fillId="0" borderId="6" xfId="4" applyFont="1" applyBorder="1" applyAlignment="1">
      <alignment horizontal="center" vertical="center" wrapText="1"/>
    </xf>
    <xf numFmtId="0" fontId="20" fillId="0" borderId="5" xfId="4" applyFont="1" applyBorder="1" applyAlignment="1">
      <alignment horizontal="center" vertical="center" wrapText="1"/>
    </xf>
    <xf numFmtId="0" fontId="4" fillId="8" borderId="7" xfId="2" applyFont="1" applyFill="1" applyBorder="1" applyAlignment="1">
      <alignment horizontal="center" vertical="center" wrapText="1"/>
    </xf>
    <xf numFmtId="0" fontId="4" fillId="8" borderId="8" xfId="2" applyFont="1" applyFill="1" applyBorder="1" applyAlignment="1">
      <alignment horizontal="center" vertical="center" wrapText="1"/>
    </xf>
    <xf numFmtId="0" fontId="20" fillId="0" borderId="4" xfId="4" applyFont="1" applyBorder="1" applyAlignment="1">
      <alignment horizontal="center" vertical="center" wrapText="1"/>
    </xf>
    <xf numFmtId="0" fontId="4" fillId="8" borderId="6" xfId="2" applyFont="1" applyFill="1" applyBorder="1" applyAlignment="1">
      <alignment horizontal="center" vertical="center" wrapText="1"/>
    </xf>
    <xf numFmtId="0" fontId="4" fillId="8" borderId="4" xfId="2" applyFont="1" applyFill="1" applyBorder="1" applyAlignment="1">
      <alignment horizontal="center" vertical="center" wrapText="1"/>
    </xf>
    <xf numFmtId="0" fontId="4" fillId="8" borderId="5" xfId="2" applyFont="1" applyFill="1" applyBorder="1" applyAlignment="1">
      <alignment horizontal="center" vertical="center" wrapText="1"/>
    </xf>
    <xf numFmtId="16" fontId="20" fillId="0" borderId="4" xfId="4" quotePrefix="1" applyNumberFormat="1" applyFont="1" applyBorder="1" applyAlignment="1">
      <alignment horizontal="center" vertical="center" wrapText="1"/>
    </xf>
    <xf numFmtId="16" fontId="20" fillId="0" borderId="5" xfId="4" quotePrefix="1" applyNumberFormat="1" applyFont="1" applyBorder="1" applyAlignment="1">
      <alignment horizontal="center" vertical="center" wrapText="1"/>
    </xf>
  </cellXfs>
  <cellStyles count="5">
    <cellStyle name="Денежный" xfId="1" builtinId="4"/>
    <cellStyle name="Обычный" xfId="0" builtinId="0"/>
    <cellStyle name="Обычный 2" xfId="3" xr:uid="{BB40DE40-1122-4FE3-86EF-0CAD53897004}"/>
    <cellStyle name="Обычный 2 3" xfId="2" xr:uid="{1E6A05AF-B243-447D-9BF6-3181D80479B2}"/>
    <cellStyle name="Обычный_9" xfId="4" xr:uid="{3BF68E76-C0F6-44C0-A8D0-42327410DD38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microsoft.com/office/2007/relationships/hdphoto" Target="../media/hdphoto2.wdp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577031</xdr:colOff>
      <xdr:row>1</xdr:row>
      <xdr:rowOff>50427</xdr:rowOff>
    </xdr:from>
    <xdr:to>
      <xdr:col>8</xdr:col>
      <xdr:colOff>528920</xdr:colOff>
      <xdr:row>2</xdr:row>
      <xdr:rowOff>632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6E6938C-FD7E-4580-93C4-A505C260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4206" y="345702"/>
          <a:ext cx="2295039" cy="54075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48</xdr:row>
      <xdr:rowOff>17318</xdr:rowOff>
    </xdr:from>
    <xdr:to>
      <xdr:col>12</xdr:col>
      <xdr:colOff>255863</xdr:colOff>
      <xdr:row>48</xdr:row>
      <xdr:rowOff>1226032</xdr:rowOff>
    </xdr:to>
    <xdr:grpSp>
      <xdr:nvGrpSpPr>
        <xdr:cNvPr id="31" name="Группа 30">
          <a:extLst>
            <a:ext uri="{FF2B5EF4-FFF2-40B4-BE49-F238E27FC236}">
              <a16:creationId xmlns:a16="http://schemas.microsoft.com/office/drawing/2014/main" id="{29145A58-00DD-4634-842C-420B68A3C769}"/>
            </a:ext>
          </a:extLst>
        </xdr:cNvPr>
        <xdr:cNvGrpSpPr/>
      </xdr:nvGrpSpPr>
      <xdr:grpSpPr>
        <a:xfrm>
          <a:off x="0" y="16128175"/>
          <a:ext cx="12706399" cy="1208714"/>
          <a:chOff x="0" y="15395202"/>
          <a:chExt cx="9791543" cy="1209674"/>
        </a:xfrm>
      </xdr:grpSpPr>
      <xdr:sp macro="" textlink="">
        <xdr:nvSpPr>
          <xdr:cNvPr id="32" name="Прямоугольник 31">
            <a:extLst>
              <a:ext uri="{FF2B5EF4-FFF2-40B4-BE49-F238E27FC236}">
                <a16:creationId xmlns:a16="http://schemas.microsoft.com/office/drawing/2014/main" id="{039A2114-4464-6EE9-6E04-0736D0294007}"/>
              </a:ext>
            </a:extLst>
          </xdr:cNvPr>
          <xdr:cNvSpPr/>
        </xdr:nvSpPr>
        <xdr:spPr>
          <a:xfrm>
            <a:off x="0" y="15395202"/>
            <a:ext cx="7453550" cy="1209674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396000" tIns="180000" rtlCol="0" anchor="ctr"/>
          <a:lstStyle>
            <a:defPPr>
              <a:defRPr lang="ru-RU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l" defTabSz="914400" rtl="0" eaLnBrk="1" fontAlgn="b" latinLnBrk="0" hangingPunct="1">
              <a:lnSpc>
                <a:spcPct val="100000"/>
              </a:lnSpc>
            </a:pPr>
            <a:r>
              <a:rPr lang="ru-RU" sz="1400" b="0" kern="1200">
                <a:solidFill>
                  <a:schemeClr val="bg1"/>
                </a:solidFill>
                <a:latin typeface="+mn-lt"/>
                <a:ea typeface="+mn-ea"/>
                <a:cs typeface="Arial" pitchFamily="34" charset="0"/>
              </a:rPr>
              <a:t>Генеральный дистрибьютор климатического оборудования </a:t>
            </a:r>
            <a:r>
              <a:rPr lang="en-US" sz="1400" b="0" kern="1200">
                <a:solidFill>
                  <a:schemeClr val="bg1"/>
                </a:solidFill>
                <a:latin typeface="+mn-lt"/>
                <a:ea typeface="+mn-ea"/>
                <a:cs typeface="Arial" pitchFamily="34" charset="0"/>
              </a:rPr>
              <a:t>ENERGOLUX </a:t>
            </a:r>
            <a:r>
              <a:rPr lang="ru-RU" sz="1400" b="0" kern="1200">
                <a:solidFill>
                  <a:schemeClr val="bg1"/>
                </a:solidFill>
                <a:latin typeface="+mn-lt"/>
                <a:ea typeface="+mn-ea"/>
                <a:cs typeface="Arial" pitchFamily="34" charset="0"/>
              </a:rPr>
              <a:t>на территории РФ – компания  «СЕВЕРКОН»</a:t>
            </a:r>
          </a:p>
          <a:p>
            <a:pPr marL="0" indent="0" algn="l" defTabSz="914400" rtl="0" eaLnBrk="1" fontAlgn="b" latinLnBrk="0" hangingPunct="1">
              <a:lnSpc>
                <a:spcPct val="100000"/>
              </a:lnSpc>
            </a:pPr>
            <a:r>
              <a:rPr lang="ru-RU" sz="1400" b="0" kern="1200">
                <a:solidFill>
                  <a:schemeClr val="bg1"/>
                </a:solidFill>
                <a:latin typeface="+mn-lt"/>
                <a:ea typeface="+mn-ea"/>
                <a:cs typeface="Arial" pitchFamily="34" charset="0"/>
              </a:rPr>
              <a:t>г. Москва, вн. тер. г. муниципальный округ Нижегородский, Рязанский пр-кт, д. 2, стр. 86, этаж 4, помещение </a:t>
            </a:r>
            <a:r>
              <a:rPr lang="en-US" sz="1400" b="0" kern="1200">
                <a:solidFill>
                  <a:schemeClr val="bg1"/>
                </a:solidFill>
                <a:latin typeface="+mn-lt"/>
                <a:ea typeface="+mn-ea"/>
                <a:cs typeface="Arial" pitchFamily="34" charset="0"/>
              </a:rPr>
              <a:t>VI </a:t>
            </a:r>
            <a:r>
              <a:rPr lang="ru-RU" sz="1400" b="0" kern="1200">
                <a:solidFill>
                  <a:schemeClr val="bg1"/>
                </a:solidFill>
                <a:latin typeface="+mn-lt"/>
                <a:ea typeface="+mn-ea"/>
                <a:cs typeface="Arial" pitchFamily="34" charset="0"/>
              </a:rPr>
              <a:t>Тел. 8 (800) 100 38 11</a:t>
            </a:r>
          </a:p>
          <a:p>
            <a:pPr marL="0" indent="0" algn="l" defTabSz="914400" rtl="0" eaLnBrk="1" fontAlgn="b" latinLnBrk="0" hangingPunct="1">
              <a:lnSpc>
                <a:spcPct val="100000"/>
              </a:lnSpc>
            </a:pPr>
            <a:r>
              <a:rPr lang="en-US" sz="1400" b="0" kern="1200">
                <a:solidFill>
                  <a:schemeClr val="bg1"/>
                </a:solidFill>
                <a:latin typeface="+mn-lt"/>
                <a:ea typeface="+mn-ea"/>
                <a:cs typeface="Arial" pitchFamily="34" charset="0"/>
              </a:rPr>
              <a:t>www.severcon.ru         www.energolux.com</a:t>
            </a:r>
          </a:p>
        </xdr:txBody>
      </xdr:sp>
      <xdr:pic>
        <xdr:nvPicPr>
          <xdr:cNvPr id="33" name="Picture 20">
            <a:extLst>
              <a:ext uri="{FF2B5EF4-FFF2-40B4-BE49-F238E27FC236}">
                <a16:creationId xmlns:a16="http://schemas.microsoft.com/office/drawing/2014/main" id="{C3B4BAAA-23ED-2702-28C7-22DEE9A06D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8902321" y="15484560"/>
            <a:ext cx="889222" cy="928275"/>
          </a:xfrm>
          <a:prstGeom prst="rect">
            <a:avLst/>
          </a:prstGeom>
          <a:noFill/>
        </xdr:spPr>
      </xdr:pic>
    </xdr:grpSp>
    <xdr:clientData/>
  </xdr:twoCellAnchor>
  <xdr:twoCellAnchor>
    <xdr:from>
      <xdr:col>2</xdr:col>
      <xdr:colOff>78441</xdr:colOff>
      <xdr:row>4</xdr:row>
      <xdr:rowOff>25613</xdr:rowOff>
    </xdr:from>
    <xdr:to>
      <xdr:col>10</xdr:col>
      <xdr:colOff>0</xdr:colOff>
      <xdr:row>4</xdr:row>
      <xdr:rowOff>1864178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B276D4A-CE55-4A0C-A086-71910703B09F}"/>
            </a:ext>
          </a:extLst>
        </xdr:cNvPr>
        <xdr:cNvSpPr txBox="1"/>
      </xdr:nvSpPr>
      <xdr:spPr>
        <a:xfrm>
          <a:off x="2926416" y="1540088"/>
          <a:ext cx="8741709" cy="18385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25000"/>
            </a:lnSpc>
          </a:pPr>
          <a:r>
            <a:rPr lang="ru-RU" sz="1100" b="1"/>
            <a:t>ПРЕИМУЩЕСТВА:</a:t>
          </a:r>
        </a:p>
        <a:p>
          <a:pPr marL="171450" marR="0" lvl="0" indent="-171450" defTabSz="914400" eaLnBrk="1" fontAlgn="auto" latinLnBrk="0" hangingPunct="1">
            <a:lnSpc>
              <a:spcPct val="125000"/>
            </a:lnSpc>
            <a:spcBef>
              <a:spcPts val="0"/>
            </a:spcBef>
            <a:spcAft>
              <a:spcPts val="0"/>
            </a:spcAft>
            <a:buClr>
              <a:srgbClr val="F2000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Инновационный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мембранный рекуператор с КПД до 83%.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Не требует отвод кондесата.</a:t>
          </a:r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25000"/>
            </a:lnSpc>
            <a:spcBef>
              <a:spcPts val="0"/>
            </a:spcBef>
            <a:spcAft>
              <a:spcPts val="0"/>
            </a:spcAft>
            <a:buClr>
              <a:srgbClr val="F2000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Класс энергоэффективности 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</a:p>
        <a:p>
          <a:pPr marL="171450" marR="0" lvl="0" indent="-171450" defTabSz="914400" eaLnBrk="1" fontAlgn="auto" latinLnBrk="0" hangingPunct="1">
            <a:lnSpc>
              <a:spcPct val="125000"/>
            </a:lnSpc>
            <a:spcBef>
              <a:spcPts val="0"/>
            </a:spcBef>
            <a:spcAft>
              <a:spcPts val="0"/>
            </a:spcAft>
            <a:buClr>
              <a:srgbClr val="F2000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Компактные габариты – высота корпуса от 220 мм</a:t>
          </a:r>
        </a:p>
        <a:p>
          <a:pPr marL="171450" marR="0" lvl="0" indent="-171450" defTabSz="914400" eaLnBrk="1" fontAlgn="auto" latinLnBrk="0" hangingPunct="1">
            <a:lnSpc>
              <a:spcPct val="125000"/>
            </a:lnSpc>
            <a:spcBef>
              <a:spcPts val="0"/>
            </a:spcBef>
            <a:spcAft>
              <a:spcPts val="0"/>
            </a:spcAft>
            <a:buClr>
              <a:srgbClr val="F2000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Встроенная система автоматики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и пульт управления с ЖК-дисплеем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Touch Screen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(пульт опционально)</a:t>
          </a:r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25000"/>
            </a:lnSpc>
            <a:spcBef>
              <a:spcPts val="0"/>
            </a:spcBef>
            <a:spcAft>
              <a:spcPts val="0"/>
            </a:spcAft>
            <a:buClr>
              <a:srgbClr val="F2000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Подключение к системе «умный дом» по протоколу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Modbus RTU</a:t>
          </a:r>
        </a:p>
        <a:p>
          <a:pPr marL="171450" marR="0" lvl="0" indent="-171450" defTabSz="914400" eaLnBrk="1" fontAlgn="auto" latinLnBrk="0" hangingPunct="1">
            <a:lnSpc>
              <a:spcPct val="125000"/>
            </a:lnSpc>
            <a:spcBef>
              <a:spcPts val="0"/>
            </a:spcBef>
            <a:spcAft>
              <a:spcPts val="0"/>
            </a:spcAft>
            <a:buClr>
              <a:srgbClr val="F2000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Встроенные фильтры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EU4/EU4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 комплекте.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F9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для приточного воздуха (опционально) </a:t>
          </a:r>
        </a:p>
        <a:p>
          <a:pPr marL="171450" marR="0" lvl="0" indent="-171450" defTabSz="914400" eaLnBrk="1" fontAlgn="auto" latinLnBrk="0" hangingPunct="1">
            <a:lnSpc>
              <a:spcPct val="125000"/>
            </a:lnSpc>
            <a:spcBef>
              <a:spcPts val="0"/>
            </a:spcBef>
            <a:spcAft>
              <a:spcPts val="0"/>
            </a:spcAft>
            <a:buClr>
              <a:srgbClr val="F20000"/>
            </a:buClr>
            <a:buSzTx/>
            <a:buFont typeface="Arial" panose="020B0604020202020204" pitchFamily="34" charset="0"/>
            <a:buChar char="•"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Возможность подключения воздушного клапана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с приводом и предварительного электронагревателя</a:t>
          </a:r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25000"/>
            </a:lnSpc>
            <a:spcBef>
              <a:spcPts val="0"/>
            </a:spcBef>
            <a:spcAft>
              <a:spcPts val="0"/>
            </a:spcAft>
            <a:buClr>
              <a:srgbClr val="F20000"/>
            </a:buClr>
            <a:buSzTx/>
            <a:buFont typeface="Arial" panose="020B0604020202020204" pitchFamily="34" charset="0"/>
            <a:buChar char="•"/>
            <a:tabLst/>
            <a:defRPr/>
          </a:pPr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25000"/>
            </a:lnSpc>
            <a:spcBef>
              <a:spcPts val="0"/>
            </a:spcBef>
            <a:spcAft>
              <a:spcPts val="0"/>
            </a:spcAft>
            <a:buClr>
              <a:srgbClr val="F20000"/>
            </a:buClr>
            <a:buSzTx/>
            <a:buFont typeface="Arial" panose="020B0604020202020204" pitchFamily="34" charset="0"/>
            <a:buChar char="•"/>
            <a:tabLst/>
            <a:defRPr/>
          </a:pPr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309562</xdr:colOff>
      <xdr:row>4</xdr:row>
      <xdr:rowOff>262366</xdr:rowOff>
    </xdr:from>
    <xdr:to>
      <xdr:col>1</xdr:col>
      <xdr:colOff>1660070</xdr:colOff>
      <xdr:row>4</xdr:row>
      <xdr:rowOff>1315014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56E64B92-9521-49E3-A2E8-5819B66C7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09562" y="1776841"/>
          <a:ext cx="2188708" cy="1052648"/>
        </a:xfrm>
        <a:prstGeom prst="rect">
          <a:avLst/>
        </a:prstGeom>
      </xdr:spPr>
    </xdr:pic>
    <xdr:clientData/>
  </xdr:twoCellAnchor>
  <xdr:twoCellAnchor editAs="oneCell">
    <xdr:from>
      <xdr:col>1</xdr:col>
      <xdr:colOff>1091046</xdr:colOff>
      <xdr:row>4</xdr:row>
      <xdr:rowOff>957447</xdr:rowOff>
    </xdr:from>
    <xdr:to>
      <xdr:col>1</xdr:col>
      <xdr:colOff>1731819</xdr:colOff>
      <xdr:row>4</xdr:row>
      <xdr:rowOff>1580902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D5187B2E-DF2C-4653-B769-6AAEA01F5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29246" y="2471922"/>
          <a:ext cx="640773" cy="623455"/>
        </a:xfrm>
        <a:prstGeom prst="rect">
          <a:avLst/>
        </a:prstGeom>
      </xdr:spPr>
    </xdr:pic>
    <xdr:clientData/>
  </xdr:twoCellAnchor>
  <xdr:twoCellAnchor editAs="oneCell">
    <xdr:from>
      <xdr:col>1</xdr:col>
      <xdr:colOff>957845</xdr:colOff>
      <xdr:row>4</xdr:row>
      <xdr:rowOff>628758</xdr:rowOff>
    </xdr:from>
    <xdr:to>
      <xdr:col>1</xdr:col>
      <xdr:colOff>1098415</xdr:colOff>
      <xdr:row>4</xdr:row>
      <xdr:rowOff>966221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B5A9D9A4-5851-48DF-8107-0D580B54C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0" b="100000" l="0" r="100000">
                      <a14:foregroundMark x1="31987" y1="12202" x2="31987" y2="12202"/>
                      <a14:foregroundMark x1="47811" y1="10659" x2="47811" y2="10659"/>
                      <a14:foregroundMark x1="76768" y1="6452" x2="76768" y2="6452"/>
                      <a14:foregroundMark x1="12121" y1="11220" x2="12121" y2="11220"/>
                      <a14:foregroundMark x1="61616" y1="12623" x2="61616" y2="12623"/>
                      <a14:foregroundMark x1="54882" y1="8275" x2="54882" y2="8275"/>
                      <a14:foregroundMark x1="21549" y1="14586" x2="21549" y2="14586"/>
                      <a14:foregroundMark x1="82492" y1="28892" x2="82492" y2="28892"/>
                      <a14:foregroundMark x1="73401" y1="31276" x2="73401" y2="31276"/>
                      <a14:foregroundMark x1="84848" y1="31837" x2="84848" y2="31837"/>
                      <a14:foregroundMark x1="21549" y1="9257" x2="21549" y2="9257"/>
                      <a14:foregroundMark x1="73401" y1="17952" x2="73401" y2="17952"/>
                      <a14:foregroundMark x1="68687" y1="15428" x2="68687" y2="15428"/>
                      <a14:foregroundMark x1="13468" y1="15007" x2="13468" y2="15007"/>
                      <a14:foregroundMark x1="19192" y1="71529" x2="19192" y2="71529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796045" y="2143233"/>
          <a:ext cx="140570" cy="3374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89;&#1087;&#1077;&#1094;&#1080;&#1072;&#1083;&#1100;&#1085;&#1099;&#1077;/Product%20Marketing/&#1042;&#1045;&#1053;&#1058;/1.&#1055;&#1088;&#1072;&#1081;&#1089;-&#1083;&#1080;&#1089;&#1090;/&#1055;&#1088;&#1072;&#1081;&#1089;-&#1083;&#1080;&#1089;&#1090;_&#1042;&#1077;&#1085;&#1090;&#1080;&#1083;&#1103;&#1094;&#1080;&#1103;_Energolux_23.08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ьная"/>
      <sheetName val="Вентиляторы"/>
      <sheetName val="Аксессуры для кругл."/>
      <sheetName val="Аксессуры для прямоуг."/>
      <sheetName val="Кухонные вентиляторы"/>
      <sheetName val="Комп. П уст-ки"/>
      <sheetName val="Комп. ПВ уст-ки"/>
      <sheetName val="Электроприводы"/>
      <sheetName val="Увлажнители"/>
      <sheetName val="Элементы автоматики"/>
      <sheetName val="Смесительные узлы"/>
      <sheetName val="Диффузоры"/>
      <sheetName val="Каркасно-панельные установки"/>
      <sheetName val="РАСПРОДАЖА"/>
      <sheetName val="ИЗМЕНЕНИЯ"/>
    </sheetNames>
    <sheetDataSet>
      <sheetData sheetId="0">
        <row r="56">
          <cell r="M56">
            <v>0</v>
          </cell>
        </row>
        <row r="57">
          <cell r="M5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6BA41-6112-4B08-AA6C-B3E149438B75}">
  <sheetPr>
    <tabColor theme="4" tint="-0.249977111117893"/>
    <pageSetUpPr fitToPage="1"/>
  </sheetPr>
  <dimension ref="A1:R49"/>
  <sheetViews>
    <sheetView tabSelected="1" view="pageBreakPreview" zoomScale="70" zoomScaleNormal="100" zoomScaleSheetLayoutView="70" workbookViewId="0">
      <pane xSplit="13" ySplit="2" topLeftCell="N3" activePane="bottomRight" state="frozen"/>
      <selection activeCell="N24" sqref="N24"/>
      <selection pane="topRight" activeCell="N24" sqref="N24"/>
      <selection pane="bottomLeft" activeCell="N24" sqref="N24"/>
      <selection pane="bottomRight" activeCell="J40" sqref="J40"/>
    </sheetView>
  </sheetViews>
  <sheetFormatPr defaultRowHeight="15" x14ac:dyDescent="0.25"/>
  <cols>
    <col min="1" max="1" width="12.5703125" style="10" bestFit="1" customWidth="1"/>
    <col min="2" max="2" width="30.140625" style="10" customWidth="1"/>
    <col min="3" max="4" width="17.5703125" style="10" customWidth="1"/>
    <col min="5" max="5" width="22.7109375" style="11" customWidth="1"/>
    <col min="6" max="8" width="17.5703125" style="10" customWidth="1"/>
    <col min="9" max="11" width="10.85546875" style="10" customWidth="1"/>
    <col min="12" max="12" width="1" style="10" customWidth="1"/>
    <col min="13" max="13" width="13.85546875" style="10" customWidth="1"/>
    <col min="14" max="15" width="9.140625" style="10"/>
    <col min="16" max="16" width="15.85546875" bestFit="1" customWidth="1"/>
    <col min="17" max="17" width="19" style="10" bestFit="1" customWidth="1"/>
    <col min="18" max="16384" width="9.140625" style="10"/>
  </cols>
  <sheetData>
    <row r="1" spans="1:18" s="5" customFormat="1" ht="23.25" customHeight="1" x14ac:dyDescent="0.25">
      <c r="A1" s="1" t="s">
        <v>0</v>
      </c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P1"/>
    </row>
    <row r="2" spans="1:18" s="9" customFormat="1" ht="46.5" customHeight="1" x14ac:dyDescent="0.25">
      <c r="A2" s="6"/>
      <c r="B2" s="6"/>
      <c r="C2" s="6"/>
      <c r="D2" s="6"/>
      <c r="E2" s="7"/>
      <c r="F2" s="8" t="s">
        <v>1</v>
      </c>
      <c r="P2"/>
    </row>
    <row r="3" spans="1:18" ht="19.5" customHeight="1" x14ac:dyDescent="0.25"/>
    <row r="4" spans="1:18" s="16" customFormat="1" ht="30" customHeight="1" x14ac:dyDescent="0.25">
      <c r="A4" s="12" t="s">
        <v>2</v>
      </c>
      <c r="B4" s="13"/>
      <c r="C4" s="13"/>
      <c r="D4" s="13"/>
      <c r="E4" s="14"/>
      <c r="F4" s="15"/>
      <c r="G4" s="15"/>
      <c r="H4" s="15"/>
      <c r="I4" s="15"/>
      <c r="J4" s="15"/>
      <c r="K4" s="15"/>
      <c r="L4" s="15"/>
      <c r="M4" s="15" t="s">
        <v>3</v>
      </c>
      <c r="P4"/>
    </row>
    <row r="5" spans="1:18" s="18" customFormat="1" ht="149.25" customHeight="1" x14ac:dyDescent="0.25">
      <c r="A5" s="17"/>
      <c r="E5" s="11"/>
      <c r="G5" s="19"/>
      <c r="H5" s="19"/>
      <c r="I5" s="19"/>
      <c r="M5" s="20"/>
      <c r="P5"/>
    </row>
    <row r="6" spans="1:18" s="23" customFormat="1" ht="20.100000000000001" customHeight="1" x14ac:dyDescent="0.3">
      <c r="A6" s="21" t="s">
        <v>2</v>
      </c>
      <c r="B6" s="21"/>
      <c r="C6" s="21"/>
      <c r="D6" s="21"/>
      <c r="E6" s="22"/>
      <c r="F6" s="21"/>
      <c r="G6" s="21"/>
      <c r="H6" s="21"/>
      <c r="I6" s="21"/>
      <c r="J6" s="21"/>
      <c r="K6" s="21"/>
      <c r="L6" s="21"/>
      <c r="M6" s="22"/>
    </row>
    <row r="7" spans="1:18" ht="50.1" customHeight="1" x14ac:dyDescent="0.25">
      <c r="A7" s="24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 t="s">
        <v>10</v>
      </c>
      <c r="I7" s="24" t="s">
        <v>11</v>
      </c>
      <c r="J7" s="24" t="s">
        <v>12</v>
      </c>
      <c r="K7" s="25" t="s">
        <v>13</v>
      </c>
      <c r="L7" s="26"/>
      <c r="M7" s="27" t="s">
        <v>14</v>
      </c>
    </row>
    <row r="8" spans="1:18" ht="20.100000000000001" customHeight="1" x14ac:dyDescent="0.25">
      <c r="A8" s="28" t="s">
        <v>15</v>
      </c>
      <c r="B8" s="29" t="s">
        <v>16</v>
      </c>
      <c r="C8" s="30">
        <v>0.1</v>
      </c>
      <c r="D8" s="30" t="s">
        <v>17</v>
      </c>
      <c r="E8" s="31" t="s">
        <v>18</v>
      </c>
      <c r="F8" s="32">
        <v>100</v>
      </c>
      <c r="G8" s="32" t="s">
        <v>19</v>
      </c>
      <c r="H8" s="32">
        <v>34</v>
      </c>
      <c r="I8" s="33" t="s">
        <v>20</v>
      </c>
      <c r="J8" s="34">
        <v>57180.157999999996</v>
      </c>
      <c r="K8" s="34">
        <v>45744.126400000001</v>
      </c>
      <c r="L8" s="26"/>
      <c r="M8" s="35">
        <f>J8*(1-[1]Начальная!$M$57)</f>
        <v>57180.157999999996</v>
      </c>
      <c r="N8" s="36"/>
      <c r="P8" s="10"/>
    </row>
    <row r="9" spans="1:18" ht="20.100000000000001" customHeight="1" x14ac:dyDescent="0.25">
      <c r="A9" s="28" t="s">
        <v>21</v>
      </c>
      <c r="B9" s="37" t="s">
        <v>22</v>
      </c>
      <c r="C9" s="30">
        <v>0.105</v>
      </c>
      <c r="D9" s="30" t="s">
        <v>17</v>
      </c>
      <c r="E9" s="31" t="s">
        <v>23</v>
      </c>
      <c r="F9" s="32">
        <v>160</v>
      </c>
      <c r="G9" s="32" t="s">
        <v>24</v>
      </c>
      <c r="H9" s="32">
        <v>37.5</v>
      </c>
      <c r="I9" s="33" t="s">
        <v>25</v>
      </c>
      <c r="J9" s="34">
        <v>58347.1</v>
      </c>
      <c r="K9" s="34">
        <v>46677.68</v>
      </c>
      <c r="L9" s="26"/>
      <c r="M9" s="35">
        <f>J9*(1-[1]Начальная!$M$57)</f>
        <v>58347.1</v>
      </c>
      <c r="N9" s="36"/>
      <c r="P9" s="38"/>
    </row>
    <row r="10" spans="1:18" ht="20.100000000000001" customHeight="1" x14ac:dyDescent="0.25">
      <c r="A10" s="28" t="s">
        <v>26</v>
      </c>
      <c r="B10" s="37" t="s">
        <v>27</v>
      </c>
      <c r="C10" s="30">
        <v>0.23</v>
      </c>
      <c r="D10" s="30" t="s">
        <v>17</v>
      </c>
      <c r="E10" s="31" t="s">
        <v>28</v>
      </c>
      <c r="F10" s="32">
        <v>160</v>
      </c>
      <c r="G10" s="32" t="s">
        <v>29</v>
      </c>
      <c r="H10" s="32">
        <v>48</v>
      </c>
      <c r="I10" s="33" t="s">
        <v>25</v>
      </c>
      <c r="J10" s="34">
        <v>62030.991000000002</v>
      </c>
      <c r="K10" s="34">
        <v>49624.792800000003</v>
      </c>
      <c r="L10" s="26"/>
      <c r="M10" s="35">
        <f>J10*(1-[1]Начальная!$M$57)</f>
        <v>62030.991000000002</v>
      </c>
      <c r="N10" s="36"/>
    </row>
    <row r="11" spans="1:18" ht="20.100000000000001" customHeight="1" x14ac:dyDescent="0.25">
      <c r="A11" s="28" t="s">
        <v>30</v>
      </c>
      <c r="B11" s="37" t="s">
        <v>31</v>
      </c>
      <c r="C11" s="30">
        <v>0.42</v>
      </c>
      <c r="D11" s="30" t="s">
        <v>17</v>
      </c>
      <c r="E11" s="31" t="s">
        <v>32</v>
      </c>
      <c r="F11" s="32">
        <v>200</v>
      </c>
      <c r="G11" s="32" t="s">
        <v>33</v>
      </c>
      <c r="H11" s="32">
        <v>42</v>
      </c>
      <c r="I11" s="33" t="s">
        <v>25</v>
      </c>
      <c r="J11" s="34">
        <v>96557.049999999988</v>
      </c>
      <c r="K11" s="34">
        <v>77245.64</v>
      </c>
      <c r="L11" s="26"/>
      <c r="M11" s="35">
        <f>J11*(1-[1]Начальная!$M$57)</f>
        <v>96557.049999999988</v>
      </c>
      <c r="N11" s="36"/>
    </row>
    <row r="12" spans="1:18" ht="20.100000000000001" customHeight="1" x14ac:dyDescent="0.25">
      <c r="A12" s="28" t="s">
        <v>34</v>
      </c>
      <c r="B12" s="37" t="s">
        <v>35</v>
      </c>
      <c r="C12" s="30">
        <v>0.45</v>
      </c>
      <c r="D12" s="30" t="s">
        <v>17</v>
      </c>
      <c r="E12" s="31" t="s">
        <v>36</v>
      </c>
      <c r="F12" s="32">
        <v>250</v>
      </c>
      <c r="G12" s="32" t="s">
        <v>37</v>
      </c>
      <c r="H12" s="32">
        <v>62</v>
      </c>
      <c r="I12" s="33" t="s">
        <v>25</v>
      </c>
      <c r="J12" s="34">
        <v>122283.52499999999</v>
      </c>
      <c r="K12" s="34">
        <v>97826.82</v>
      </c>
      <c r="L12" s="26"/>
      <c r="M12" s="35">
        <f>J12*(1-[1]Начальная!$M$57)</f>
        <v>122283.52499999999</v>
      </c>
      <c r="N12" s="36"/>
    </row>
    <row r="13" spans="1:18" ht="20.100000000000001" customHeight="1" x14ac:dyDescent="0.25">
      <c r="A13" s="28" t="s">
        <v>38</v>
      </c>
      <c r="B13" s="37" t="s">
        <v>39</v>
      </c>
      <c r="C13" s="30">
        <v>0.63</v>
      </c>
      <c r="D13" s="30" t="s">
        <v>17</v>
      </c>
      <c r="E13" s="31" t="s">
        <v>40</v>
      </c>
      <c r="F13" s="32">
        <v>250</v>
      </c>
      <c r="G13" s="32" t="s">
        <v>41</v>
      </c>
      <c r="H13" s="32">
        <v>72</v>
      </c>
      <c r="I13" s="33" t="s">
        <v>25</v>
      </c>
      <c r="J13" s="34">
        <v>149439.465</v>
      </c>
      <c r="K13" s="34">
        <v>119551.572</v>
      </c>
      <c r="L13" s="26"/>
      <c r="M13" s="35">
        <f>J13*(1-[1]Начальная!$M$57)</f>
        <v>149439.465</v>
      </c>
      <c r="N13" s="36"/>
    </row>
    <row r="14" spans="1:18" ht="20.100000000000001" customHeight="1" x14ac:dyDescent="0.25">
      <c r="A14" s="28" t="s">
        <v>42</v>
      </c>
      <c r="B14" s="37" t="s">
        <v>43</v>
      </c>
      <c r="C14" s="30">
        <v>0.68</v>
      </c>
      <c r="D14" s="30" t="s">
        <v>17</v>
      </c>
      <c r="E14" s="31" t="s">
        <v>44</v>
      </c>
      <c r="F14" s="32">
        <v>250</v>
      </c>
      <c r="G14" s="32" t="s">
        <v>45</v>
      </c>
      <c r="H14" s="32">
        <v>82</v>
      </c>
      <c r="I14" s="33" t="s">
        <v>25</v>
      </c>
      <c r="J14" s="34">
        <v>174632.32499999998</v>
      </c>
      <c r="K14" s="34">
        <v>139705.85999999999</v>
      </c>
      <c r="L14" s="26"/>
      <c r="M14" s="35">
        <f>J14*(1-[1]Начальная!$M$57)</f>
        <v>174632.32499999998</v>
      </c>
      <c r="N14" s="36"/>
      <c r="R14"/>
    </row>
    <row r="15" spans="1:18" s="23" customFormat="1" ht="20.100000000000001" customHeight="1" x14ac:dyDescent="0.3">
      <c r="A15" s="21" t="s">
        <v>46</v>
      </c>
      <c r="B15" s="21"/>
      <c r="C15" s="21"/>
      <c r="D15" s="21"/>
      <c r="E15" s="22"/>
      <c r="F15" s="21"/>
      <c r="G15" s="21"/>
      <c r="H15" s="21"/>
      <c r="I15" s="21"/>
      <c r="J15" s="21"/>
      <c r="K15" s="21"/>
      <c r="L15" s="21"/>
      <c r="M15" s="22"/>
      <c r="N15" s="10"/>
      <c r="P15"/>
      <c r="R15"/>
    </row>
    <row r="16" spans="1:18" ht="50.1" customHeight="1" x14ac:dyDescent="0.25">
      <c r="A16" s="39" t="s">
        <v>47</v>
      </c>
      <c r="B16" s="40" t="s">
        <v>4</v>
      </c>
      <c r="C16" s="56" t="s">
        <v>48</v>
      </c>
      <c r="D16" s="57"/>
      <c r="E16" s="58"/>
      <c r="F16" s="40" t="s">
        <v>49</v>
      </c>
      <c r="G16" s="56" t="s">
        <v>50</v>
      </c>
      <c r="H16" s="58"/>
      <c r="I16" s="39" t="s">
        <v>11</v>
      </c>
      <c r="J16" s="39" t="s">
        <v>12</v>
      </c>
      <c r="K16" s="41"/>
      <c r="L16" s="26"/>
      <c r="M16" s="39" t="s">
        <v>14</v>
      </c>
      <c r="P16" s="10"/>
    </row>
    <row r="17" spans="1:18" ht="20.100000000000001" customHeight="1" x14ac:dyDescent="0.25">
      <c r="A17" s="28" t="s">
        <v>51</v>
      </c>
      <c r="B17" s="37" t="s">
        <v>52</v>
      </c>
      <c r="C17" s="55" t="s">
        <v>53</v>
      </c>
      <c r="D17" s="55"/>
      <c r="E17" s="55"/>
      <c r="F17" s="31" t="s">
        <v>54</v>
      </c>
      <c r="G17" s="55" t="s">
        <v>55</v>
      </c>
      <c r="H17" s="52"/>
      <c r="I17" s="33" t="s">
        <v>25</v>
      </c>
      <c r="J17" s="34">
        <v>18267.55</v>
      </c>
      <c r="K17" s="42"/>
      <c r="L17" s="26"/>
      <c r="M17" s="43">
        <f>J17*(1-[1]Начальная!$M$57)</f>
        <v>18267.55</v>
      </c>
      <c r="P17" s="10"/>
    </row>
    <row r="18" spans="1:18" ht="20.100000000000001" customHeight="1" x14ac:dyDescent="0.25">
      <c r="A18" s="28" t="s">
        <v>56</v>
      </c>
      <c r="B18" s="37" t="s">
        <v>57</v>
      </c>
      <c r="C18" s="55" t="s">
        <v>58</v>
      </c>
      <c r="D18" s="55"/>
      <c r="E18" s="55"/>
      <c r="F18" s="31" t="s">
        <v>54</v>
      </c>
      <c r="G18" s="59" t="s">
        <v>59</v>
      </c>
      <c r="H18" s="60"/>
      <c r="I18" s="33" t="s">
        <v>25</v>
      </c>
      <c r="J18" s="34">
        <v>4744.1099999999988</v>
      </c>
      <c r="K18" s="42"/>
      <c r="L18" s="26"/>
      <c r="M18" s="43">
        <f>J18*(1-[1]Начальная!$M$57)</f>
        <v>4744.1099999999988</v>
      </c>
      <c r="P18" s="10"/>
    </row>
    <row r="19" spans="1:18" ht="20.100000000000001" customHeight="1" x14ac:dyDescent="0.25">
      <c r="A19" s="28" t="s">
        <v>60</v>
      </c>
      <c r="B19" s="37" t="s">
        <v>61</v>
      </c>
      <c r="C19" s="51" t="s">
        <v>62</v>
      </c>
      <c r="D19" s="55"/>
      <c r="E19" s="55"/>
      <c r="F19" s="55"/>
      <c r="G19" s="55"/>
      <c r="H19" s="52"/>
      <c r="I19" s="33" t="s">
        <v>25</v>
      </c>
      <c r="J19" s="34">
        <v>6543.5999999999995</v>
      </c>
      <c r="K19" s="42"/>
      <c r="L19" s="26"/>
      <c r="M19" s="43">
        <f>J19*(1-[1]Начальная!$M$57)</f>
        <v>6543.5999999999995</v>
      </c>
      <c r="R19"/>
    </row>
    <row r="20" spans="1:18" s="23" customFormat="1" ht="20.100000000000001" customHeight="1" x14ac:dyDescent="0.3">
      <c r="A20" s="21" t="s">
        <v>63</v>
      </c>
      <c r="B20" s="21"/>
      <c r="C20" s="21"/>
      <c r="D20" s="21"/>
      <c r="E20" s="22"/>
      <c r="F20" s="21"/>
      <c r="G20" s="21"/>
      <c r="H20" s="21"/>
      <c r="I20" s="21"/>
      <c r="J20" s="21"/>
      <c r="K20" s="21"/>
      <c r="L20" s="21"/>
      <c r="M20" s="22"/>
      <c r="N20" s="10"/>
    </row>
    <row r="21" spans="1:18" ht="50.1" customHeight="1" x14ac:dyDescent="0.25">
      <c r="A21" s="24" t="s">
        <v>47</v>
      </c>
      <c r="B21" s="24" t="s">
        <v>4</v>
      </c>
      <c r="C21" s="53" t="s">
        <v>64</v>
      </c>
      <c r="D21" s="54"/>
      <c r="E21" s="24" t="s">
        <v>65</v>
      </c>
      <c r="F21" s="24" t="s">
        <v>66</v>
      </c>
      <c r="G21" s="24" t="s">
        <v>6</v>
      </c>
      <c r="H21" s="24" t="s">
        <v>67</v>
      </c>
      <c r="I21" s="24" t="s">
        <v>11</v>
      </c>
      <c r="J21" s="24" t="s">
        <v>12</v>
      </c>
      <c r="K21" s="41"/>
      <c r="L21" s="26"/>
      <c r="M21" s="27" t="s">
        <v>14</v>
      </c>
      <c r="P21" s="10"/>
    </row>
    <row r="22" spans="1:18" ht="20.100000000000001" customHeight="1" x14ac:dyDescent="0.25">
      <c r="A22" s="28" t="s">
        <v>68</v>
      </c>
      <c r="B22" s="37" t="s">
        <v>69</v>
      </c>
      <c r="C22" s="51" t="s">
        <v>70</v>
      </c>
      <c r="D22" s="52"/>
      <c r="E22" s="31">
        <v>0.6</v>
      </c>
      <c r="F22" s="44">
        <v>2.7272727272727271</v>
      </c>
      <c r="G22" s="32" t="s">
        <v>17</v>
      </c>
      <c r="H22" s="32">
        <v>40</v>
      </c>
      <c r="I22" s="33" t="s">
        <v>25</v>
      </c>
      <c r="J22" s="34">
        <v>5472.8796240000001</v>
      </c>
      <c r="K22" s="41"/>
      <c r="L22" s="26"/>
      <c r="M22" s="43">
        <f>J22*(1-[1]Начальная!$M$56)</f>
        <v>5472.8796240000001</v>
      </c>
    </row>
    <row r="23" spans="1:18" ht="20.100000000000001" customHeight="1" x14ac:dyDescent="0.25">
      <c r="A23" s="28" t="s">
        <v>71</v>
      </c>
      <c r="B23" s="37" t="s">
        <v>72</v>
      </c>
      <c r="C23" s="51" t="s">
        <v>73</v>
      </c>
      <c r="D23" s="52"/>
      <c r="E23" s="31">
        <v>1.2</v>
      </c>
      <c r="F23" s="44">
        <v>5.4545454545454541</v>
      </c>
      <c r="G23" s="32" t="s">
        <v>17</v>
      </c>
      <c r="H23" s="32">
        <v>110</v>
      </c>
      <c r="I23" s="33" t="s">
        <v>25</v>
      </c>
      <c r="J23" s="34">
        <v>6181.0559999999996</v>
      </c>
      <c r="K23" s="41"/>
      <c r="L23" s="26"/>
      <c r="M23" s="43">
        <f>J23*(1-[1]Начальная!$M$56)</f>
        <v>6181.0559999999996</v>
      </c>
    </row>
    <row r="24" spans="1:18" ht="20.100000000000001" customHeight="1" x14ac:dyDescent="0.25">
      <c r="A24" s="28" t="s">
        <v>74</v>
      </c>
      <c r="B24" s="37" t="s">
        <v>75</v>
      </c>
      <c r="C24" s="51" t="s">
        <v>76</v>
      </c>
      <c r="D24" s="52"/>
      <c r="E24" s="31">
        <v>2.4</v>
      </c>
      <c r="F24" s="44">
        <v>10.909090909090908</v>
      </c>
      <c r="G24" s="32" t="s">
        <v>17</v>
      </c>
      <c r="H24" s="32">
        <v>110</v>
      </c>
      <c r="I24" s="33" t="s">
        <v>25</v>
      </c>
      <c r="J24" s="34">
        <v>7011.6532433280008</v>
      </c>
      <c r="K24" s="41"/>
      <c r="L24" s="26"/>
      <c r="M24" s="43">
        <f>J24*(1-[1]Начальная!$M$56)</f>
        <v>7011.6532433280008</v>
      </c>
    </row>
    <row r="25" spans="1:18" ht="20.100000000000001" customHeight="1" x14ac:dyDescent="0.25">
      <c r="A25" s="28" t="s">
        <v>77</v>
      </c>
      <c r="B25" s="37" t="s">
        <v>78</v>
      </c>
      <c r="C25" s="51" t="s">
        <v>79</v>
      </c>
      <c r="D25" s="52"/>
      <c r="E25" s="30">
        <v>3</v>
      </c>
      <c r="F25" s="45">
        <v>13.636363636363637</v>
      </c>
      <c r="G25" s="46" t="s">
        <v>17</v>
      </c>
      <c r="H25" s="32">
        <v>170</v>
      </c>
      <c r="I25" s="32" t="s">
        <v>25</v>
      </c>
      <c r="J25" s="34">
        <v>8549.0576000000001</v>
      </c>
      <c r="K25" s="41"/>
      <c r="L25" s="26"/>
      <c r="M25" s="43">
        <f>J25*(1-[1]Начальная!$M$56)</f>
        <v>8549.0576000000001</v>
      </c>
    </row>
    <row r="26" spans="1:18" ht="20.100000000000001" customHeight="1" x14ac:dyDescent="0.25">
      <c r="A26" s="28" t="s">
        <v>80</v>
      </c>
      <c r="B26" s="37" t="s">
        <v>81</v>
      </c>
      <c r="C26" s="51" t="s">
        <v>82</v>
      </c>
      <c r="D26" s="52"/>
      <c r="E26" s="47">
        <v>3</v>
      </c>
      <c r="F26" s="44">
        <v>13.636363636363637</v>
      </c>
      <c r="G26" s="32" t="s">
        <v>17</v>
      </c>
      <c r="H26" s="32">
        <v>270</v>
      </c>
      <c r="I26" s="33" t="s">
        <v>25</v>
      </c>
      <c r="J26" s="34">
        <v>9611.0198553599985</v>
      </c>
      <c r="K26" s="41"/>
      <c r="L26" s="26"/>
      <c r="M26" s="43">
        <f>J26*(1-[1]Начальная!$M$56)</f>
        <v>9611.0198553599985</v>
      </c>
    </row>
    <row r="27" spans="1:18" ht="20.100000000000001" customHeight="1" x14ac:dyDescent="0.25">
      <c r="A27" s="28" t="s">
        <v>83</v>
      </c>
      <c r="B27" s="37" t="s">
        <v>84</v>
      </c>
      <c r="C27" s="51" t="s">
        <v>85</v>
      </c>
      <c r="D27" s="52"/>
      <c r="E27" s="47">
        <v>6</v>
      </c>
      <c r="F27" s="44">
        <v>15.8</v>
      </c>
      <c r="G27" s="32" t="s">
        <v>86</v>
      </c>
      <c r="H27" s="32">
        <v>270</v>
      </c>
      <c r="I27" s="33" t="s">
        <v>25</v>
      </c>
      <c r="J27" s="34">
        <v>13480.623450000001</v>
      </c>
      <c r="K27" s="41"/>
      <c r="L27" s="26"/>
      <c r="M27" s="43">
        <f>J27*(1-[1]Начальная!$M$56)</f>
        <v>13480.623450000001</v>
      </c>
    </row>
    <row r="28" spans="1:18" ht="20.100000000000001" customHeight="1" x14ac:dyDescent="0.25">
      <c r="A28" s="28" t="s">
        <v>83</v>
      </c>
      <c r="B28" s="37" t="s">
        <v>84</v>
      </c>
      <c r="C28" s="51" t="s">
        <v>87</v>
      </c>
      <c r="D28" s="52"/>
      <c r="E28" s="47">
        <v>6</v>
      </c>
      <c r="F28" s="44">
        <v>15.8</v>
      </c>
      <c r="G28" s="32" t="s">
        <v>86</v>
      </c>
      <c r="H28" s="32">
        <v>270</v>
      </c>
      <c r="I28" s="33" t="s">
        <v>25</v>
      </c>
      <c r="J28" s="34">
        <v>13480.623450000001</v>
      </c>
      <c r="K28" s="41"/>
      <c r="L28" s="26"/>
      <c r="M28" s="43">
        <f>J28*(1-[1]Начальная!$M$56)</f>
        <v>13480.623450000001</v>
      </c>
    </row>
    <row r="29" spans="1:18" s="23" customFormat="1" ht="20.100000000000001" customHeight="1" x14ac:dyDescent="0.3">
      <c r="A29" s="21" t="s">
        <v>88</v>
      </c>
      <c r="B29" s="21"/>
      <c r="C29" s="21"/>
      <c r="D29" s="21"/>
      <c r="E29" s="22"/>
      <c r="F29" s="21"/>
      <c r="G29" s="21"/>
      <c r="H29" s="21"/>
      <c r="I29" s="21"/>
      <c r="J29" s="21"/>
      <c r="K29" s="21"/>
      <c r="L29" s="21"/>
      <c r="M29" s="22"/>
      <c r="N29" s="10"/>
    </row>
    <row r="30" spans="1:18" ht="50.1" customHeight="1" x14ac:dyDescent="0.25">
      <c r="A30" s="24" t="s">
        <v>47</v>
      </c>
      <c r="B30" s="24" t="s">
        <v>4</v>
      </c>
      <c r="C30" s="53" t="s">
        <v>64</v>
      </c>
      <c r="D30" s="54"/>
      <c r="E30" s="24" t="s">
        <v>65</v>
      </c>
      <c r="F30" s="24" t="s">
        <v>66</v>
      </c>
      <c r="G30" s="24" t="s">
        <v>6</v>
      </c>
      <c r="H30" s="24" t="s">
        <v>67</v>
      </c>
      <c r="I30" s="24" t="s">
        <v>11</v>
      </c>
      <c r="J30" s="24" t="s">
        <v>12</v>
      </c>
      <c r="K30" s="41"/>
      <c r="L30" s="26"/>
      <c r="M30" s="27" t="s">
        <v>14</v>
      </c>
      <c r="P30" s="10"/>
    </row>
    <row r="31" spans="1:18" ht="20.100000000000001" customHeight="1" x14ac:dyDescent="0.25">
      <c r="A31" s="28" t="s">
        <v>89</v>
      </c>
      <c r="B31" s="37" t="s">
        <v>90</v>
      </c>
      <c r="C31" s="51" t="s">
        <v>70</v>
      </c>
      <c r="D31" s="52"/>
      <c r="E31" s="31">
        <v>1.8</v>
      </c>
      <c r="F31" s="32">
        <v>8.1999999999999993</v>
      </c>
      <c r="G31" s="32" t="s">
        <v>17</v>
      </c>
      <c r="H31" s="32">
        <v>40</v>
      </c>
      <c r="I31" s="33" t="s">
        <v>25</v>
      </c>
      <c r="J31" s="34">
        <v>6806.7129599999989</v>
      </c>
      <c r="K31" s="41"/>
      <c r="L31" s="26"/>
      <c r="M31" s="43">
        <f>J31*(1-[1]Начальная!$M$56)</f>
        <v>6806.7129599999989</v>
      </c>
      <c r="P31" s="38"/>
    </row>
    <row r="32" spans="1:18" ht="20.100000000000001" customHeight="1" x14ac:dyDescent="0.25">
      <c r="A32" s="28" t="s">
        <v>74</v>
      </c>
      <c r="B32" s="37" t="s">
        <v>75</v>
      </c>
      <c r="C32" s="51" t="s">
        <v>73</v>
      </c>
      <c r="D32" s="52"/>
      <c r="E32" s="31">
        <v>2.4</v>
      </c>
      <c r="F32" s="32">
        <v>11</v>
      </c>
      <c r="G32" s="32" t="s">
        <v>17</v>
      </c>
      <c r="H32" s="32">
        <v>110</v>
      </c>
      <c r="I32" s="33" t="s">
        <v>25</v>
      </c>
      <c r="J32" s="34">
        <v>7011.6532433280008</v>
      </c>
      <c r="K32" s="41"/>
      <c r="L32" s="26"/>
      <c r="M32" s="43">
        <f>J32*(1-[1]Начальная!$M$56)</f>
        <v>7011.6532433280008</v>
      </c>
      <c r="P32" s="38"/>
    </row>
    <row r="33" spans="1:18" ht="20.100000000000001" customHeight="1" x14ac:dyDescent="0.25">
      <c r="A33" s="28" t="s">
        <v>74</v>
      </c>
      <c r="B33" s="37" t="s">
        <v>75</v>
      </c>
      <c r="C33" s="51" t="s">
        <v>76</v>
      </c>
      <c r="D33" s="52"/>
      <c r="E33" s="31">
        <v>2.4</v>
      </c>
      <c r="F33" s="32">
        <v>11</v>
      </c>
      <c r="G33" s="32" t="s">
        <v>17</v>
      </c>
      <c r="H33" s="32">
        <v>110</v>
      </c>
      <c r="I33" s="33" t="s">
        <v>25</v>
      </c>
      <c r="J33" s="34">
        <v>7011.6532433280008</v>
      </c>
      <c r="K33" s="41"/>
      <c r="L33" s="26"/>
      <c r="M33" s="43">
        <f>J33*(1-[1]Начальная!$M$56)</f>
        <v>7011.6532433280008</v>
      </c>
      <c r="P33" s="38"/>
    </row>
    <row r="34" spans="1:18" ht="20.100000000000001" customHeight="1" x14ac:dyDescent="0.25">
      <c r="A34" s="28" t="s">
        <v>91</v>
      </c>
      <c r="B34" s="37" t="s">
        <v>92</v>
      </c>
      <c r="C34" s="51" t="s">
        <v>79</v>
      </c>
      <c r="D34" s="52"/>
      <c r="E34" s="31">
        <v>5</v>
      </c>
      <c r="F34" s="32">
        <v>13.2</v>
      </c>
      <c r="G34" s="32" t="s">
        <v>86</v>
      </c>
      <c r="H34" s="32">
        <v>170</v>
      </c>
      <c r="I34" s="32" t="s">
        <v>25</v>
      </c>
      <c r="J34" s="34">
        <v>9490.7010244499997</v>
      </c>
      <c r="K34" s="41"/>
      <c r="L34" s="26"/>
      <c r="M34" s="43">
        <f>J34*(1-[1]Начальная!$M$56)</f>
        <v>9490.7010244499997</v>
      </c>
      <c r="P34" s="38"/>
    </row>
    <row r="35" spans="1:18" ht="20.100000000000001" customHeight="1" x14ac:dyDescent="0.25">
      <c r="A35" s="28" t="s">
        <v>83</v>
      </c>
      <c r="B35" s="37" t="s">
        <v>84</v>
      </c>
      <c r="C35" s="51" t="s">
        <v>82</v>
      </c>
      <c r="D35" s="52"/>
      <c r="E35" s="31">
        <v>6</v>
      </c>
      <c r="F35" s="32">
        <v>15.8</v>
      </c>
      <c r="G35" s="32" t="s">
        <v>86</v>
      </c>
      <c r="H35" s="32">
        <v>270</v>
      </c>
      <c r="I35" s="33" t="s">
        <v>25</v>
      </c>
      <c r="J35" s="34">
        <v>13480.623450000001</v>
      </c>
      <c r="K35" s="41"/>
      <c r="L35" s="26"/>
      <c r="M35" s="43">
        <f>J35*(1-[1]Начальная!$M$56)</f>
        <v>13480.623450000001</v>
      </c>
      <c r="P35" s="38"/>
    </row>
    <row r="36" spans="1:18" ht="20.100000000000001" customHeight="1" x14ac:dyDescent="0.25">
      <c r="A36" s="28" t="s">
        <v>93</v>
      </c>
      <c r="B36" s="37" t="s">
        <v>94</v>
      </c>
      <c r="C36" s="51" t="s">
        <v>85</v>
      </c>
      <c r="D36" s="52"/>
      <c r="E36" s="31">
        <v>9</v>
      </c>
      <c r="F36" s="32">
        <v>13.7</v>
      </c>
      <c r="G36" s="32" t="s">
        <v>95</v>
      </c>
      <c r="H36" s="32">
        <v>270</v>
      </c>
      <c r="I36" s="33" t="s">
        <v>25</v>
      </c>
      <c r="J36" s="34">
        <v>15163.201872000003</v>
      </c>
      <c r="K36" s="41"/>
      <c r="L36" s="26"/>
      <c r="M36" s="43">
        <f>J36*(1-[1]Начальная!$M$56)</f>
        <v>15163.201872000003</v>
      </c>
      <c r="P36" s="38"/>
    </row>
    <row r="37" spans="1:18" ht="20.100000000000001" customHeight="1" x14ac:dyDescent="0.25">
      <c r="A37" s="28" t="s">
        <v>93</v>
      </c>
      <c r="B37" s="37" t="s">
        <v>94</v>
      </c>
      <c r="C37" s="51" t="s">
        <v>87</v>
      </c>
      <c r="D37" s="52"/>
      <c r="E37" s="31">
        <v>9</v>
      </c>
      <c r="F37" s="32">
        <v>13.7</v>
      </c>
      <c r="G37" s="32" t="s">
        <v>95</v>
      </c>
      <c r="H37" s="32">
        <v>270</v>
      </c>
      <c r="I37" s="33" t="s">
        <v>25</v>
      </c>
      <c r="J37" s="34">
        <v>15163.201872000003</v>
      </c>
      <c r="K37" s="41"/>
      <c r="L37" s="26"/>
      <c r="M37" s="43">
        <f>J37*(1-[1]Начальная!$M$56)</f>
        <v>15163.201872000003</v>
      </c>
      <c r="P37" s="38"/>
    </row>
    <row r="38" spans="1:18" s="23" customFormat="1" ht="20.100000000000001" customHeight="1" x14ac:dyDescent="0.3">
      <c r="A38" s="21" t="s">
        <v>96</v>
      </c>
      <c r="B38" s="21"/>
      <c r="C38" s="21"/>
      <c r="D38" s="21"/>
      <c r="E38" s="22"/>
      <c r="F38" s="21"/>
      <c r="G38" s="21"/>
      <c r="H38" s="21"/>
      <c r="I38" s="21"/>
      <c r="J38" s="21"/>
      <c r="K38" s="21"/>
      <c r="L38" s="21"/>
      <c r="M38" s="22"/>
      <c r="N38" s="10"/>
    </row>
    <row r="39" spans="1:18" ht="50.1" customHeight="1" x14ac:dyDescent="0.25">
      <c r="A39" s="24" t="s">
        <v>47</v>
      </c>
      <c r="B39" s="24" t="s">
        <v>4</v>
      </c>
      <c r="C39" s="53" t="s">
        <v>64</v>
      </c>
      <c r="D39" s="54"/>
      <c r="E39" s="24" t="s">
        <v>65</v>
      </c>
      <c r="F39" s="24" t="s">
        <v>66</v>
      </c>
      <c r="G39" s="24" t="s">
        <v>6</v>
      </c>
      <c r="H39" s="24" t="s">
        <v>67</v>
      </c>
      <c r="I39" s="24" t="s">
        <v>11</v>
      </c>
      <c r="J39" s="24" t="s">
        <v>12</v>
      </c>
      <c r="K39" s="41"/>
      <c r="L39" s="26"/>
      <c r="M39" s="27" t="s">
        <v>14</v>
      </c>
      <c r="P39" s="10"/>
    </row>
    <row r="40" spans="1:18" ht="20.100000000000001" customHeight="1" x14ac:dyDescent="0.25">
      <c r="A40" s="28" t="s">
        <v>89</v>
      </c>
      <c r="B40" s="37" t="s">
        <v>90</v>
      </c>
      <c r="C40" s="51" t="s">
        <v>70</v>
      </c>
      <c r="D40" s="52"/>
      <c r="E40" s="31">
        <v>1.8</v>
      </c>
      <c r="F40" s="48">
        <v>8.1999999999999993</v>
      </c>
      <c r="G40" s="32" t="s">
        <v>17</v>
      </c>
      <c r="H40" s="32">
        <v>40</v>
      </c>
      <c r="I40" s="33" t="s">
        <v>25</v>
      </c>
      <c r="J40" s="34">
        <v>6806.7129599999989</v>
      </c>
      <c r="K40" s="41"/>
      <c r="L40" s="26"/>
      <c r="M40" s="43">
        <f>J40*(1-[1]Начальная!$M$56)</f>
        <v>6806.7129599999989</v>
      </c>
      <c r="P40" s="38"/>
    </row>
    <row r="41" spans="1:18" ht="20.100000000000001" customHeight="1" x14ac:dyDescent="0.25">
      <c r="A41" s="28" t="s">
        <v>74</v>
      </c>
      <c r="B41" s="37" t="s">
        <v>75</v>
      </c>
      <c r="C41" s="51" t="s">
        <v>73</v>
      </c>
      <c r="D41" s="52"/>
      <c r="E41" s="31">
        <v>2.4</v>
      </c>
      <c r="F41" s="48">
        <v>10.909090909090908</v>
      </c>
      <c r="G41" s="32" t="s">
        <v>17</v>
      </c>
      <c r="H41" s="32">
        <f t="shared" ref="H41" si="0">VLOOKUP(A41,$A$22:$H$28,8,0)</f>
        <v>110</v>
      </c>
      <c r="I41" s="33" t="s">
        <v>25</v>
      </c>
      <c r="J41" s="34">
        <v>7011.6532433280008</v>
      </c>
      <c r="K41" s="41"/>
      <c r="L41" s="26"/>
      <c r="M41" s="43">
        <f>J41*(1-[1]Начальная!$M$56)</f>
        <v>7011.6532433280008</v>
      </c>
      <c r="P41" s="38"/>
    </row>
    <row r="42" spans="1:18" ht="20.100000000000001" customHeight="1" x14ac:dyDescent="0.25">
      <c r="A42" s="28" t="s">
        <v>97</v>
      </c>
      <c r="B42" s="37" t="s">
        <v>98</v>
      </c>
      <c r="C42" s="51" t="s">
        <v>76</v>
      </c>
      <c r="D42" s="52"/>
      <c r="E42" s="31">
        <v>3</v>
      </c>
      <c r="F42" s="48">
        <v>13.636363636363637</v>
      </c>
      <c r="G42" s="32" t="s">
        <v>17</v>
      </c>
      <c r="H42" s="32">
        <v>110</v>
      </c>
      <c r="I42" s="33" t="s">
        <v>25</v>
      </c>
      <c r="J42" s="34">
        <v>8134.6740479999999</v>
      </c>
      <c r="K42" s="41"/>
      <c r="L42" s="26"/>
      <c r="M42" s="43">
        <f>J42*(1-[1]Начальная!$M$56)</f>
        <v>8134.6740479999999</v>
      </c>
      <c r="P42" s="38"/>
    </row>
    <row r="43" spans="1:18" ht="20.100000000000001" customHeight="1" x14ac:dyDescent="0.25">
      <c r="A43" s="28" t="s">
        <v>99</v>
      </c>
      <c r="B43" s="37" t="s">
        <v>100</v>
      </c>
      <c r="C43" s="51" t="s">
        <v>79</v>
      </c>
      <c r="D43" s="52"/>
      <c r="E43" s="31">
        <v>6</v>
      </c>
      <c r="F43" s="48">
        <v>15.789473684210526</v>
      </c>
      <c r="G43" s="32" t="s">
        <v>86</v>
      </c>
      <c r="H43" s="32">
        <v>170</v>
      </c>
      <c r="I43" s="32" t="s">
        <v>25</v>
      </c>
      <c r="J43" s="34">
        <v>10076.68558377</v>
      </c>
      <c r="K43" s="41"/>
      <c r="L43" s="26"/>
      <c r="M43" s="43">
        <f>J43*(1-[1]Начальная!$M$56)</f>
        <v>10076.68558377</v>
      </c>
      <c r="P43" s="38"/>
    </row>
    <row r="44" spans="1:18" ht="20.100000000000001" customHeight="1" x14ac:dyDescent="0.25">
      <c r="A44" s="28" t="s">
        <v>93</v>
      </c>
      <c r="B44" s="37" t="s">
        <v>94</v>
      </c>
      <c r="C44" s="51" t="s">
        <v>82</v>
      </c>
      <c r="D44" s="52"/>
      <c r="E44" s="31">
        <v>9</v>
      </c>
      <c r="F44" s="48">
        <v>13.690295101916641</v>
      </c>
      <c r="G44" s="32" t="s">
        <v>95</v>
      </c>
      <c r="H44" s="32">
        <v>270</v>
      </c>
      <c r="I44" s="33" t="s">
        <v>25</v>
      </c>
      <c r="J44" s="34">
        <v>15163.201872000003</v>
      </c>
      <c r="K44" s="41"/>
      <c r="L44" s="26"/>
      <c r="M44" s="43">
        <f>J44*(1-[1]Начальная!$M$56)</f>
        <v>15163.201872000003</v>
      </c>
      <c r="P44" s="38"/>
    </row>
    <row r="45" spans="1:18" ht="20.100000000000001" customHeight="1" x14ac:dyDescent="0.25">
      <c r="A45" s="28" t="s">
        <v>93</v>
      </c>
      <c r="B45" s="37" t="s">
        <v>94</v>
      </c>
      <c r="C45" s="51" t="s">
        <v>85</v>
      </c>
      <c r="D45" s="52"/>
      <c r="E45" s="31">
        <v>9</v>
      </c>
      <c r="F45" s="48">
        <v>13.690295101916641</v>
      </c>
      <c r="G45" s="32" t="s">
        <v>95</v>
      </c>
      <c r="H45" s="32">
        <v>270</v>
      </c>
      <c r="I45" s="33" t="s">
        <v>25</v>
      </c>
      <c r="J45" s="34">
        <v>15163.201872000003</v>
      </c>
      <c r="K45" s="41"/>
      <c r="L45" s="26"/>
      <c r="M45" s="43">
        <f>J45*(1-[1]Начальная!$M$56)</f>
        <v>15163.201872000003</v>
      </c>
      <c r="P45" s="38"/>
    </row>
    <row r="46" spans="1:18" ht="20.100000000000001" customHeight="1" x14ac:dyDescent="0.25">
      <c r="A46" s="28" t="s">
        <v>101</v>
      </c>
      <c r="B46" s="37" t="s">
        <v>102</v>
      </c>
      <c r="C46" s="51" t="s">
        <v>87</v>
      </c>
      <c r="D46" s="52"/>
      <c r="E46" s="31">
        <v>12</v>
      </c>
      <c r="F46" s="48">
        <v>18.253726802555523</v>
      </c>
      <c r="G46" s="32" t="s">
        <v>95</v>
      </c>
      <c r="H46" s="32">
        <v>270</v>
      </c>
      <c r="I46" s="33" t="s">
        <v>25</v>
      </c>
      <c r="J46" s="34">
        <v>18748.365168</v>
      </c>
      <c r="K46" s="41"/>
      <c r="L46" s="26"/>
      <c r="M46" s="43">
        <f>J46*(1-[1]Начальная!$M$56)</f>
        <v>18748.365168</v>
      </c>
      <c r="P46" s="38"/>
    </row>
    <row r="47" spans="1:18" ht="30" customHeight="1" x14ac:dyDescent="0.25">
      <c r="R47"/>
    </row>
    <row r="48" spans="1:18" ht="30" customHeight="1" x14ac:dyDescent="0.25"/>
    <row r="49" spans="1:13" ht="98.25" customHeight="1" x14ac:dyDescent="0.25">
      <c r="A49" s="49"/>
      <c r="B49" s="49"/>
      <c r="C49" s="50"/>
      <c r="D49" s="49"/>
      <c r="E49" s="50"/>
      <c r="F49" s="49"/>
      <c r="G49" s="49"/>
      <c r="H49" s="49"/>
      <c r="I49" s="49"/>
      <c r="J49" s="49"/>
      <c r="K49" s="49"/>
      <c r="L49" s="49"/>
      <c r="M49" s="49"/>
    </row>
  </sheetData>
  <sheetProtection selectLockedCells="1" selectUnlockedCells="1"/>
  <autoFilter ref="A1:A49" xr:uid="{437AE1E8-3196-4951-B70B-62572D10F296}"/>
  <mergeCells count="31">
    <mergeCell ref="C25:D25"/>
    <mergeCell ref="C16:E16"/>
    <mergeCell ref="G16:H16"/>
    <mergeCell ref="C17:E17"/>
    <mergeCell ref="G17:H17"/>
    <mergeCell ref="C18:E18"/>
    <mergeCell ref="G18:H18"/>
    <mergeCell ref="C19:H19"/>
    <mergeCell ref="C21:D21"/>
    <mergeCell ref="C22:D22"/>
    <mergeCell ref="C23:D23"/>
    <mergeCell ref="C24:D24"/>
    <mergeCell ref="C39:D39"/>
    <mergeCell ref="C26:D26"/>
    <mergeCell ref="C27:D27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46:D46"/>
    <mergeCell ref="C40:D40"/>
    <mergeCell ref="C41:D41"/>
    <mergeCell ref="C42:D42"/>
    <mergeCell ref="C43:D43"/>
    <mergeCell ref="C44:D44"/>
    <mergeCell ref="C45:D45"/>
  </mergeCells>
  <conditionalFormatting sqref="A5">
    <cfRule type="duplicateValues" dxfId="13" priority="13" stopIfTrue="1"/>
    <cfRule type="duplicateValues" dxfId="12" priority="14" stopIfTrue="1"/>
  </conditionalFormatting>
  <conditionalFormatting sqref="A4">
    <cfRule type="duplicateValues" dxfId="11" priority="11" stopIfTrue="1"/>
    <cfRule type="duplicateValues" dxfId="10" priority="12" stopIfTrue="1"/>
  </conditionalFormatting>
  <conditionalFormatting sqref="A6">
    <cfRule type="duplicateValues" dxfId="9" priority="9" stopIfTrue="1"/>
    <cfRule type="duplicateValues" dxfId="8" priority="10" stopIfTrue="1"/>
  </conditionalFormatting>
  <conditionalFormatting sqref="A20">
    <cfRule type="duplicateValues" dxfId="7" priority="7" stopIfTrue="1"/>
    <cfRule type="duplicateValues" dxfId="6" priority="8" stopIfTrue="1"/>
  </conditionalFormatting>
  <conditionalFormatting sqref="A29">
    <cfRule type="duplicateValues" dxfId="5" priority="5" stopIfTrue="1"/>
    <cfRule type="duplicateValues" dxfId="4" priority="6" stopIfTrue="1"/>
  </conditionalFormatting>
  <conditionalFormatting sqref="A38">
    <cfRule type="duplicateValues" dxfId="3" priority="3" stopIfTrue="1"/>
    <cfRule type="duplicateValues" dxfId="2" priority="4" stopIfTrue="1"/>
  </conditionalFormatting>
  <conditionalFormatting sqref="A15">
    <cfRule type="duplicateValues" dxfId="1" priority="1" stopIfTrue="1"/>
    <cfRule type="duplicateValues" dxfId="0" priority="2" stopIfTrue="1"/>
  </conditionalFormatting>
  <pageMargins left="0.78740157480314965" right="0.39370078740157483" top="0.39370078740157483" bottom="0.74803149606299213" header="0.31496062992125984" footer="0.31496062992125984"/>
  <pageSetup paperSize="9"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Комп. ПВ уст-ки</vt:lpstr>
      <vt:lpstr>'Комп. ПВ уст-ки'!Область_печати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Виктория Павловна</dc:creator>
  <cp:lastModifiedBy>Козлова Виктория Павловна</cp:lastModifiedBy>
  <dcterms:created xsi:type="dcterms:W3CDTF">2022-08-23T12:26:05Z</dcterms:created>
  <dcterms:modified xsi:type="dcterms:W3CDTF">2022-08-23T12:28:21Z</dcterms:modified>
</cp:coreProperties>
</file>